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dick\Desktop\Hardscaping 101 info\"/>
    </mc:Choice>
  </mc:AlternateContent>
  <bookViews>
    <workbookView xWindow="0" yWindow="60" windowWidth="14220" windowHeight="9090"/>
  </bookViews>
  <sheets>
    <sheet name="Job Costing" sheetId="2" r:id="rId1"/>
  </sheets>
  <externalReferences>
    <externalReference r:id="rId2"/>
  </externalReferences>
  <definedNames>
    <definedName name="_xlnm.Print_Area" localSheetId="0">'Job Costing'!$A$84:$K$90</definedName>
    <definedName name="_xlnm.Print_Titles" localSheetId="0">'Job Costing'!$1:$5</definedName>
    <definedName name="Z_A115383C_7F63_4078_A2CD_1C81F6CB43AD_.wvu.PrintTitles" localSheetId="0" hidden="1">'Job Costing'!$1:$5</definedName>
    <definedName name="Z_A115383C_7F63_4078_A2CD_1C81F6CB43AD_.wvu.Rows" localSheetId="0" hidden="1">'Job Costing'!$36:$44,'Job Costing'!$59:$62</definedName>
  </definedNames>
  <calcPr calcId="162913"/>
  <customWorkbookViews>
    <customWorkbookView name="David Walker - Personal View" guid="{A115383C-7F63-4078-A2CD-1C81F6CB43AD}" mergeInterval="0" personalView="1" maximized="1" windowWidth="1020" windowHeight="618" activeSheetId="2"/>
  </customWorkbookViews>
</workbook>
</file>

<file path=xl/calcChain.xml><?xml version="1.0" encoding="utf-8"?>
<calcChain xmlns="http://schemas.openxmlformats.org/spreadsheetml/2006/main">
  <c r="F11" i="2" l="1"/>
  <c r="F12" i="2"/>
  <c r="F13" i="2"/>
  <c r="F15" i="2"/>
  <c r="F16" i="2"/>
  <c r="F17" i="2"/>
  <c r="F31" i="2" l="1"/>
  <c r="J23" i="2"/>
  <c r="J24" i="2"/>
  <c r="J25" i="2"/>
  <c r="J26" i="2"/>
  <c r="J27" i="2"/>
  <c r="J28" i="2"/>
  <c r="J29" i="2"/>
  <c r="J30" i="2"/>
  <c r="J32" i="2"/>
  <c r="J33" i="2"/>
  <c r="E70" i="2"/>
  <c r="G67" i="2"/>
  <c r="J67" i="2" s="1"/>
  <c r="E67" i="2"/>
  <c r="J60" i="2"/>
  <c r="F60" i="2"/>
  <c r="J59" i="2"/>
  <c r="F59" i="2"/>
  <c r="J58" i="2"/>
  <c r="F58" i="2"/>
  <c r="J57" i="2"/>
  <c r="F57" i="2"/>
  <c r="F56" i="2"/>
  <c r="J55" i="2"/>
  <c r="J61" i="2" s="1"/>
  <c r="F55" i="2"/>
  <c r="J54" i="2"/>
  <c r="F54" i="2"/>
  <c r="J49" i="2"/>
  <c r="F49" i="2"/>
  <c r="F48" i="2"/>
  <c r="F47" i="2"/>
  <c r="F46" i="2"/>
  <c r="F45" i="2"/>
  <c r="F44" i="2"/>
  <c r="J43" i="2"/>
  <c r="F43" i="2"/>
  <c r="J42" i="2"/>
  <c r="F42" i="2"/>
  <c r="J41" i="2"/>
  <c r="F41" i="2"/>
  <c r="J40" i="2"/>
  <c r="F40" i="2"/>
  <c r="J39" i="2"/>
  <c r="F39" i="2"/>
  <c r="J38" i="2"/>
  <c r="F38" i="2"/>
  <c r="J37" i="2"/>
  <c r="F37" i="2"/>
  <c r="J36" i="2"/>
  <c r="F36" i="2"/>
  <c r="J35" i="2"/>
  <c r="F35" i="2"/>
  <c r="J34" i="2"/>
  <c r="F34" i="2"/>
  <c r="F33" i="2"/>
  <c r="F32" i="2"/>
  <c r="F30" i="2"/>
  <c r="F29" i="2"/>
  <c r="F28" i="2"/>
  <c r="F27" i="2"/>
  <c r="F26" i="2"/>
  <c r="F25" i="2"/>
  <c r="F24" i="2"/>
  <c r="F23" i="2"/>
  <c r="F50" i="2" s="1"/>
  <c r="J22" i="2"/>
  <c r="F22" i="2"/>
  <c r="J17" i="2"/>
  <c r="J16" i="2"/>
  <c r="J15" i="2"/>
  <c r="J14" i="2"/>
  <c r="J13" i="2"/>
  <c r="J12" i="2"/>
  <c r="J11" i="2"/>
  <c r="J18" i="2" s="1"/>
  <c r="J5" i="2"/>
  <c r="J50" i="2" l="1"/>
  <c r="G65" i="2" s="1"/>
  <c r="F18" i="2"/>
  <c r="D65" i="2" s="1"/>
  <c r="F61" i="2"/>
  <c r="H79" i="2" l="1"/>
  <c r="G79" i="2"/>
  <c r="J79" i="2" s="1"/>
  <c r="J65" i="2"/>
  <c r="G72" i="2"/>
  <c r="G74" i="2" s="1"/>
  <c r="G77" i="2" s="1"/>
  <c r="J74" i="2"/>
  <c r="J77" i="2"/>
  <c r="J72" i="2"/>
  <c r="G70" i="2"/>
  <c r="J70" i="2" s="1"/>
  <c r="D72" i="2"/>
  <c r="D74" i="2" s="1"/>
  <c r="D77" i="2" l="1"/>
  <c r="D81" i="2" l="1"/>
  <c r="J6" i="2" l="1"/>
  <c r="F81" i="2"/>
  <c r="D79" i="2"/>
  <c r="E65" i="2"/>
  <c r="E74" i="2"/>
  <c r="E77" i="2"/>
</calcChain>
</file>

<file path=xl/sharedStrings.xml><?xml version="1.0" encoding="utf-8"?>
<sst xmlns="http://schemas.openxmlformats.org/spreadsheetml/2006/main" count="83" uniqueCount="65">
  <si>
    <t>JOB COSTING WORKSHEET</t>
  </si>
  <si>
    <t>(FILL IN GREEN AREAS ONLY)</t>
  </si>
  <si>
    <t>Date</t>
  </si>
  <si>
    <t>Completed by:</t>
  </si>
  <si>
    <t xml:space="preserve">Job # </t>
  </si>
  <si>
    <t>Description</t>
  </si>
  <si>
    <t>Quantity:</t>
  </si>
  <si>
    <t>Quote #</t>
  </si>
  <si>
    <t>Selling Price:</t>
  </si>
  <si>
    <t>ESTIMATED LABOR COSTS</t>
  </si>
  <si>
    <t>ACTUAL LABOR COSTS</t>
  </si>
  <si>
    <t>Employee</t>
  </si>
  <si>
    <t>Burdened Rate</t>
  </si>
  <si>
    <t>Regular Hrs</t>
  </si>
  <si>
    <t>Overtime Hrs</t>
  </si>
  <si>
    <t>EST COST</t>
  </si>
  <si>
    <t>ACT COST</t>
  </si>
  <si>
    <t>With Labor Burden</t>
  </si>
  <si>
    <t>ACTUAL MATERIAL COSTS</t>
  </si>
  <si>
    <t>Quantity</t>
  </si>
  <si>
    <t>ITEM</t>
  </si>
  <si>
    <t>Cost Each</t>
  </si>
  <si>
    <t>TOTAL</t>
  </si>
  <si>
    <t>ACTUAL OTHER COSTS</t>
  </si>
  <si>
    <t>ESTIMATED COSTS</t>
  </si>
  <si>
    <t>ACTUAL COSTS</t>
  </si>
  <si>
    <t>VARIANCE</t>
  </si>
  <si>
    <t>$</t>
  </si>
  <si>
    <t xml:space="preserve">% of Selling Price </t>
  </si>
  <si>
    <t>TOTAL DIRECT COSTS</t>
  </si>
  <si>
    <t>TOTAL DIRECT COST OF GOODS</t>
  </si>
  <si>
    <t>Overhead Factor</t>
  </si>
  <si>
    <t>TOTAL(Breakeven)EXPENSES</t>
  </si>
  <si>
    <t>ACTUAL PROFIT</t>
  </si>
  <si>
    <t>NET PROFIT</t>
  </si>
  <si>
    <t>(Set by Owner)</t>
  </si>
  <si>
    <t>MINIMUM SELLING PRICE</t>
  </si>
  <si>
    <t>Unit Price</t>
  </si>
  <si>
    <t xml:space="preserve">ESTIMATED DIRECT MATERIAL </t>
  </si>
  <si>
    <t>Contingency</t>
  </si>
  <si>
    <t>*</t>
  </si>
  <si>
    <t>SUBCONTRACT COSTS</t>
  </si>
  <si>
    <t>Shop Supervision</t>
  </si>
  <si>
    <t>Customer</t>
  </si>
  <si>
    <t>Material Supplier:</t>
  </si>
  <si>
    <t>Color Hardener</t>
  </si>
  <si>
    <t>release</t>
  </si>
  <si>
    <t>Sealer</t>
  </si>
  <si>
    <t>poly sand</t>
  </si>
  <si>
    <t>spikes</t>
  </si>
  <si>
    <t>wall stone and waste</t>
  </si>
  <si>
    <t>snap edge</t>
  </si>
  <si>
    <t>Employee 1 foreman</t>
  </si>
  <si>
    <t xml:space="preserve">Employee 2 skilled </t>
  </si>
  <si>
    <t>Employee 3 Labor</t>
  </si>
  <si>
    <t>Bobcat</t>
  </si>
  <si>
    <t>Gravel</t>
  </si>
  <si>
    <t>Leveling sand</t>
  </si>
  <si>
    <t>Geo grid</t>
  </si>
  <si>
    <t>Border paver</t>
  </si>
  <si>
    <t>Fabric per Square foot</t>
  </si>
  <si>
    <t>Glue Large tube case</t>
  </si>
  <si>
    <t>Coping per linear foot</t>
  </si>
  <si>
    <t xml:space="preserve">Paver per Square foot </t>
  </si>
  <si>
    <t>Column 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</si>
</sst>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0.0%"/>
    <numFmt numFmtId="165" formatCode="&quot;$&quot;#,##0.00"/>
    <numFmt numFmtId="166" formatCode="mm/dd/yy"/>
  </numFmts>
  <fonts count="16" x14ac:knownFonts="1">
    <font>
      <sz val="10"/>
      <name val="Courier"/>
    </font>
    <font>
      <sz val="10"/>
      <name val="Courier"/>
    </font>
    <font>
      <sz val="10"/>
      <name val="Arial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8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b/>
      <u val="singleAccounting"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3"/>
    <xf numFmtId="0" fontId="2" fillId="0" borderId="0" xfId="3" applyAlignment="1">
      <alignment horizontal="right"/>
    </xf>
    <xf numFmtId="0" fontId="8" fillId="0" borderId="0" xfId="3" applyFont="1" applyAlignment="1">
      <alignment horizontal="left"/>
    </xf>
    <xf numFmtId="166" fontId="8" fillId="0" borderId="0" xfId="3" applyNumberFormat="1" applyFont="1" applyFill="1" applyBorder="1" applyAlignment="1">
      <alignment horizontal="center"/>
    </xf>
    <xf numFmtId="0" fontId="8" fillId="0" borderId="0" xfId="3" applyFont="1" applyAlignment="1">
      <alignment horizontal="center"/>
    </xf>
    <xf numFmtId="44" fontId="8" fillId="2" borderId="0" xfId="3" applyNumberFormat="1" applyFont="1" applyFill="1"/>
    <xf numFmtId="0" fontId="8" fillId="3" borderId="0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center"/>
    </xf>
    <xf numFmtId="0" fontId="8" fillId="0" borderId="0" xfId="3" applyFont="1"/>
    <xf numFmtId="0" fontId="4" fillId="0" borderId="0" xfId="3" applyFont="1" applyFill="1" applyBorder="1" applyAlignment="1">
      <alignment horizontal="center"/>
    </xf>
    <xf numFmtId="2" fontId="4" fillId="0" borderId="0" xfId="3" applyNumberFormat="1" applyFont="1" applyFill="1" applyBorder="1" applyAlignment="1">
      <alignment horizontal="center"/>
    </xf>
    <xf numFmtId="0" fontId="4" fillId="0" borderId="0" xfId="3" applyFont="1" applyFill="1" applyBorder="1" applyAlignment="1">
      <alignment horizontal="left"/>
    </xf>
    <xf numFmtId="165" fontId="2" fillId="0" borderId="0" xfId="3" applyNumberFormat="1" applyBorder="1"/>
    <xf numFmtId="0" fontId="2" fillId="0" borderId="0" xfId="3" applyBorder="1"/>
    <xf numFmtId="0" fontId="4" fillId="0" borderId="0" xfId="3" applyFont="1" applyFill="1" applyBorder="1"/>
    <xf numFmtId="165" fontId="2" fillId="0" borderId="0" xfId="3" applyNumberFormat="1" applyFill="1" applyBorder="1"/>
    <xf numFmtId="0" fontId="10" fillId="0" borderId="1" xfId="3" applyFont="1" applyFill="1" applyBorder="1" applyAlignment="1">
      <alignment horizontal="left"/>
    </xf>
    <xf numFmtId="2" fontId="4" fillId="0" borderId="1" xfId="3" applyNumberFormat="1" applyFont="1" applyFill="1" applyBorder="1" applyAlignment="1">
      <alignment horizontal="center"/>
    </xf>
    <xf numFmtId="0" fontId="4" fillId="0" borderId="1" xfId="3" applyFont="1" applyFill="1" applyBorder="1" applyAlignment="1">
      <alignment horizontal="center"/>
    </xf>
    <xf numFmtId="165" fontId="2" fillId="0" borderId="1" xfId="3" applyNumberFormat="1" applyBorder="1"/>
    <xf numFmtId="0" fontId="11" fillId="0" borderId="0" xfId="3" applyFont="1" applyBorder="1"/>
    <xf numFmtId="0" fontId="10" fillId="0" borderId="0" xfId="3" applyFont="1"/>
    <xf numFmtId="0" fontId="12" fillId="0" borderId="2" xfId="3" applyFont="1" applyBorder="1" applyAlignment="1">
      <alignment horizontal="center"/>
    </xf>
    <xf numFmtId="0" fontId="9" fillId="0" borderId="2" xfId="3" applyFont="1" applyBorder="1" applyAlignment="1">
      <alignment horizontal="center"/>
    </xf>
    <xf numFmtId="0" fontId="8" fillId="0" borderId="2" xfId="3" applyFont="1" applyBorder="1"/>
    <xf numFmtId="0" fontId="9" fillId="0" borderId="3" xfId="3" applyFont="1" applyBorder="1"/>
    <xf numFmtId="0" fontId="8" fillId="2" borderId="3" xfId="3" applyFont="1" applyFill="1" applyBorder="1"/>
    <xf numFmtId="0" fontId="4" fillId="3" borderId="3" xfId="3" applyFont="1" applyFill="1" applyBorder="1" applyAlignment="1">
      <alignment horizontal="center"/>
    </xf>
    <xf numFmtId="165" fontId="2" fillId="2" borderId="3" xfId="3" applyNumberFormat="1" applyFill="1" applyBorder="1"/>
    <xf numFmtId="0" fontId="4" fillId="3" borderId="3" xfId="3" applyFont="1" applyFill="1" applyBorder="1"/>
    <xf numFmtId="165" fontId="7" fillId="2" borderId="4" xfId="3" applyNumberFormat="1" applyFont="1" applyFill="1" applyBorder="1"/>
    <xf numFmtId="0" fontId="9" fillId="0" borderId="0" xfId="3" applyFont="1" applyFill="1" applyBorder="1"/>
    <xf numFmtId="165" fontId="9" fillId="0" borderId="0" xfId="3" applyNumberFormat="1" applyFont="1" applyFill="1" applyBorder="1"/>
    <xf numFmtId="165" fontId="4" fillId="0" borderId="0" xfId="3" applyNumberFormat="1" applyFont="1" applyFill="1" applyBorder="1" applyAlignment="1">
      <alignment horizontal="right"/>
    </xf>
    <xf numFmtId="165" fontId="7" fillId="0" borderId="0" xfId="3" applyNumberFormat="1" applyFont="1" applyBorder="1"/>
    <xf numFmtId="0" fontId="10" fillId="0" borderId="0" xfId="3" applyFont="1" applyFill="1" applyBorder="1"/>
    <xf numFmtId="0" fontId="2" fillId="0" borderId="0" xfId="3" applyFill="1" applyBorder="1"/>
    <xf numFmtId="0" fontId="9" fillId="0" borderId="3" xfId="3" applyFont="1" applyBorder="1" applyAlignment="1">
      <alignment horizontal="center"/>
    </xf>
    <xf numFmtId="0" fontId="8" fillId="0" borderId="5" xfId="3" applyFont="1" applyBorder="1" applyAlignment="1">
      <alignment horizontal="center"/>
    </xf>
    <xf numFmtId="0" fontId="8" fillId="0" borderId="6" xfId="3" applyFont="1" applyBorder="1" applyAlignment="1">
      <alignment horizontal="center"/>
    </xf>
    <xf numFmtId="0" fontId="8" fillId="0" borderId="3" xfId="3" applyFont="1" applyBorder="1" applyAlignment="1">
      <alignment horizontal="center"/>
    </xf>
    <xf numFmtId="0" fontId="8" fillId="2" borderId="3" xfId="3" applyFont="1" applyFill="1" applyBorder="1" applyAlignment="1">
      <alignment horizontal="center"/>
    </xf>
    <xf numFmtId="0" fontId="2" fillId="3" borderId="1" xfId="3" applyFill="1" applyBorder="1"/>
    <xf numFmtId="0" fontId="2" fillId="3" borderId="5" xfId="3" applyFill="1" applyBorder="1"/>
    <xf numFmtId="0" fontId="2" fillId="3" borderId="6" xfId="3" applyFill="1" applyBorder="1"/>
    <xf numFmtId="0" fontId="7" fillId="0" borderId="0" xfId="3" applyFont="1"/>
    <xf numFmtId="44" fontId="7" fillId="2" borderId="4" xfId="3" applyNumberFormat="1" applyFont="1" applyFill="1" applyBorder="1"/>
    <xf numFmtId="44" fontId="7" fillId="0" borderId="0" xfId="3" applyNumberFormat="1" applyFont="1" applyBorder="1"/>
    <xf numFmtId="0" fontId="2" fillId="0" borderId="1" xfId="3" applyFill="1" applyBorder="1"/>
    <xf numFmtId="0" fontId="13" fillId="0" borderId="0" xfId="3" applyFont="1"/>
    <xf numFmtId="0" fontId="13" fillId="0" borderId="0" xfId="3" applyFont="1" applyAlignment="1">
      <alignment horizontal="center"/>
    </xf>
    <xf numFmtId="0" fontId="14" fillId="0" borderId="0" xfId="3" applyFont="1" applyAlignment="1">
      <alignment horizontal="center"/>
    </xf>
    <xf numFmtId="165" fontId="8" fillId="2" borderId="0" xfId="3" applyNumberFormat="1" applyFont="1" applyFill="1"/>
    <xf numFmtId="0" fontId="4" fillId="0" borderId="0" xfId="3" applyFont="1"/>
    <xf numFmtId="165" fontId="8" fillId="0" borderId="0" xfId="3" applyNumberFormat="1" applyFont="1"/>
    <xf numFmtId="165" fontId="8" fillId="4" borderId="0" xfId="3" applyNumberFormat="1" applyFont="1" applyFill="1"/>
    <xf numFmtId="10" fontId="7" fillId="3" borderId="4" xfId="3" applyNumberFormat="1" applyFont="1" applyFill="1" applyBorder="1"/>
    <xf numFmtId="165" fontId="7" fillId="4" borderId="4" xfId="3" applyNumberFormat="1" applyFont="1" applyFill="1" applyBorder="1"/>
    <xf numFmtId="10" fontId="7" fillId="4" borderId="4" xfId="3" applyNumberFormat="1" applyFont="1" applyFill="1" applyBorder="1"/>
    <xf numFmtId="0" fontId="2" fillId="0" borderId="0" xfId="3" quotePrefix="1"/>
    <xf numFmtId="44" fontId="8" fillId="4" borderId="0" xfId="3" applyNumberFormat="1" applyFont="1" applyFill="1" applyBorder="1"/>
    <xf numFmtId="0" fontId="8" fillId="0" borderId="0" xfId="3" applyFont="1" applyBorder="1"/>
    <xf numFmtId="44" fontId="8" fillId="0" borderId="3" xfId="3" applyNumberFormat="1" applyFont="1" applyFill="1" applyBorder="1" applyAlignment="1">
      <alignment horizontal="center"/>
    </xf>
    <xf numFmtId="0" fontId="2" fillId="0" borderId="0" xfId="3" applyFont="1"/>
    <xf numFmtId="0" fontId="2" fillId="3" borderId="1" xfId="3" applyFont="1" applyFill="1" applyBorder="1"/>
    <xf numFmtId="38" fontId="8" fillId="2" borderId="4" xfId="3" applyNumberFormat="1" applyFont="1" applyFill="1" applyBorder="1" applyAlignment="1">
      <alignment horizontal="center"/>
    </xf>
    <xf numFmtId="0" fontId="8" fillId="0" borderId="0" xfId="3" applyFont="1" applyAlignment="1">
      <alignment horizontal="right"/>
    </xf>
    <xf numFmtId="0" fontId="8" fillId="0" borderId="2" xfId="3" applyFont="1" applyBorder="1" applyAlignment="1">
      <alignment horizontal="left"/>
    </xf>
    <xf numFmtId="44" fontId="8" fillId="0" borderId="3" xfId="3" applyNumberFormat="1" applyFont="1" applyFill="1" applyBorder="1" applyAlignment="1">
      <alignment horizontal="left"/>
    </xf>
    <xf numFmtId="0" fontId="2" fillId="3" borderId="5" xfId="3" applyFont="1" applyFill="1" applyBorder="1"/>
    <xf numFmtId="0" fontId="2" fillId="0" borderId="5" xfId="3" applyFill="1" applyBorder="1" applyAlignment="1"/>
    <xf numFmtId="0" fontId="2" fillId="0" borderId="6" xfId="3" applyFill="1" applyBorder="1" applyAlignment="1"/>
    <xf numFmtId="166" fontId="8" fillId="0" borderId="0" xfId="3" applyNumberFormat="1" applyFont="1" applyFill="1" applyBorder="1"/>
    <xf numFmtId="44" fontId="4" fillId="0" borderId="0" xfId="1" applyFont="1" applyFill="1" applyBorder="1" applyAlignment="1">
      <alignment horizontal="right"/>
    </xf>
    <xf numFmtId="44" fontId="4" fillId="3" borderId="0" xfId="1" applyFont="1" applyFill="1" applyBorder="1" applyAlignment="1">
      <alignment horizontal="right"/>
    </xf>
    <xf numFmtId="44" fontId="8" fillId="0" borderId="0" xfId="1" applyFont="1" applyFill="1" applyBorder="1"/>
    <xf numFmtId="44" fontId="2" fillId="2" borderId="3" xfId="1" applyFont="1" applyFill="1" applyBorder="1"/>
    <xf numFmtId="10" fontId="8" fillId="0" borderId="0" xfId="4" applyNumberFormat="1" applyFont="1"/>
    <xf numFmtId="164" fontId="8" fillId="2" borderId="4" xfId="4" applyNumberFormat="1" applyFont="1" applyFill="1" applyBorder="1"/>
    <xf numFmtId="164" fontId="2" fillId="0" borderId="0" xfId="4" applyNumberFormat="1" applyFont="1"/>
    <xf numFmtId="10" fontId="8" fillId="2" borderId="4" xfId="4" applyNumberFormat="1" applyFont="1" applyFill="1" applyBorder="1"/>
    <xf numFmtId="44" fontId="8" fillId="0" borderId="0" xfId="1" applyFont="1"/>
    <xf numFmtId="44" fontId="8" fillId="4" borderId="4" xfId="1" applyFont="1" applyFill="1" applyBorder="1"/>
    <xf numFmtId="165" fontId="2" fillId="0" borderId="0" xfId="3" applyNumberFormat="1" applyAlignment="1">
      <alignment horizontal="right"/>
    </xf>
    <xf numFmtId="165" fontId="4" fillId="0" borderId="0" xfId="3" applyNumberFormat="1" applyFont="1" applyFill="1" applyBorder="1"/>
    <xf numFmtId="165" fontId="11" fillId="0" borderId="0" xfId="3" applyNumberFormat="1" applyFont="1"/>
    <xf numFmtId="165" fontId="9" fillId="0" borderId="3" xfId="3" applyNumberFormat="1" applyFont="1" applyBorder="1"/>
    <xf numFmtId="165" fontId="4" fillId="3" borderId="3" xfId="3" applyNumberFormat="1" applyFont="1" applyFill="1" applyBorder="1"/>
    <xf numFmtId="165" fontId="7" fillId="0" borderId="0" xfId="3" applyNumberFormat="1" applyFont="1" applyAlignment="1">
      <alignment horizontal="right"/>
    </xf>
    <xf numFmtId="165" fontId="2" fillId="0" borderId="0" xfId="3" applyNumberFormat="1"/>
    <xf numFmtId="165" fontId="8" fillId="0" borderId="3" xfId="3" applyNumberFormat="1" applyFont="1" applyBorder="1" applyAlignment="1">
      <alignment horizontal="center"/>
    </xf>
    <xf numFmtId="165" fontId="7" fillId="0" borderId="0" xfId="3" applyNumberFormat="1" applyFont="1"/>
    <xf numFmtId="165" fontId="8" fillId="0" borderId="0" xfId="3" applyNumberFormat="1" applyFont="1" applyFill="1" applyBorder="1" applyAlignment="1">
      <alignment horizontal="center"/>
    </xf>
    <xf numFmtId="165" fontId="4" fillId="0" borderId="0" xfId="3" applyNumberFormat="1" applyFont="1" applyFill="1" applyBorder="1" applyAlignment="1">
      <alignment horizontal="center"/>
    </xf>
    <xf numFmtId="165" fontId="4" fillId="0" borderId="1" xfId="3" applyNumberFormat="1" applyFont="1" applyFill="1" applyBorder="1" applyAlignment="1">
      <alignment horizontal="center"/>
    </xf>
    <xf numFmtId="165" fontId="9" fillId="0" borderId="2" xfId="3" applyNumberFormat="1" applyFont="1" applyBorder="1" applyAlignment="1">
      <alignment horizontal="center"/>
    </xf>
    <xf numFmtId="165" fontId="4" fillId="3" borderId="3" xfId="3" applyNumberFormat="1" applyFont="1" applyFill="1" applyBorder="1" applyAlignment="1">
      <alignment horizontal="center"/>
    </xf>
    <xf numFmtId="165" fontId="15" fillId="0" borderId="0" xfId="3" applyNumberFormat="1" applyFont="1" applyBorder="1" applyAlignment="1">
      <alignment horizontal="left"/>
    </xf>
    <xf numFmtId="165" fontId="8" fillId="2" borderId="0" xfId="4" applyNumberFormat="1" applyFont="1" applyFill="1"/>
    <xf numFmtId="165" fontId="8" fillId="0" borderId="0" xfId="3" applyNumberFormat="1" applyFont="1" applyAlignment="1">
      <alignment horizontal="center"/>
    </xf>
    <xf numFmtId="0" fontId="8" fillId="0" borderId="5" xfId="3" applyFont="1" applyBorder="1" applyAlignment="1">
      <alignment horizontal="center"/>
    </xf>
    <xf numFmtId="0" fontId="1" fillId="0" borderId="6" xfId="2" applyBorder="1" applyAlignment="1">
      <alignment horizontal="center"/>
    </xf>
    <xf numFmtId="0" fontId="2" fillId="0" borderId="5" xfId="3" applyFill="1" applyBorder="1" applyAlignment="1"/>
    <xf numFmtId="0" fontId="2" fillId="0" borderId="6" xfId="3" applyFill="1" applyBorder="1" applyAlignment="1"/>
    <xf numFmtId="0" fontId="3" fillId="0" borderId="0" xfId="3" applyFont="1" applyFill="1" applyAlignment="1">
      <alignment horizontal="center"/>
    </xf>
    <xf numFmtId="0" fontId="4" fillId="0" borderId="0" xfId="3" applyFont="1" applyFill="1" applyAlignment="1">
      <alignment horizontal="center"/>
    </xf>
    <xf numFmtId="0" fontId="5" fillId="0" borderId="0" xfId="3" applyFont="1" applyAlignment="1">
      <alignment horizontal="center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2" fillId="0" borderId="0" xfId="3" applyAlignment="1">
      <alignment horizontal="center"/>
    </xf>
    <xf numFmtId="0" fontId="8" fillId="0" borderId="0" xfId="3" applyFont="1" applyFill="1" applyBorder="1" applyAlignment="1">
      <alignment horizontal="left"/>
    </xf>
    <xf numFmtId="0" fontId="8" fillId="0" borderId="0" xfId="3" applyFont="1" applyAlignment="1">
      <alignment horizontal="left"/>
    </xf>
  </cellXfs>
  <cellStyles count="5">
    <cellStyle name="Currency 2" xfId="1"/>
    <cellStyle name="Normal" xfId="0" builtinId="0"/>
    <cellStyle name="Normal 2" xfId="2"/>
    <cellStyle name="Normal_BidMaster" xfId="3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son\e\Business\Omni%20Scapes\W.O.%20and%20Costing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Job Costing"/>
      <sheetName val="Quote Fax"/>
      <sheetName val="Summary "/>
      <sheetName val="Employee 1"/>
      <sheetName val="Employee 2"/>
      <sheetName val="Employee 3"/>
      <sheetName val="Employee 4"/>
      <sheetName val="Employee 5"/>
      <sheetName val="Employee 6"/>
      <sheetName val="Employee 7"/>
      <sheetName val="Employee 8"/>
      <sheetName val="Employee 9"/>
      <sheetName val="Employee 10"/>
      <sheetName val="Employee 11"/>
    </sheetNames>
    <sheetDataSet>
      <sheetData sheetId="0" refreshError="1">
        <row r="19">
          <cell r="B19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81"/>
  <sheetViews>
    <sheetView tabSelected="1" topLeftCell="A45" zoomScaleNormal="100" workbookViewId="0">
      <selection activeCell="F11" sqref="F11:F17"/>
    </sheetView>
  </sheetViews>
  <sheetFormatPr defaultColWidth="8" defaultRowHeight="12.5" x14ac:dyDescent="0.25"/>
  <cols>
    <col min="1" max="1" width="6.33203125" style="1" customWidth="1"/>
    <col min="2" max="2" width="21.58203125" style="1" customWidth="1"/>
    <col min="3" max="4" width="10.33203125" style="1" customWidth="1"/>
    <col min="5" max="5" width="10.5" style="90" customWidth="1"/>
    <col min="6" max="6" width="11.58203125" style="1" customWidth="1"/>
    <col min="7" max="7" width="10.58203125" style="1" customWidth="1"/>
    <col min="8" max="8" width="12.33203125" style="1" customWidth="1"/>
    <col min="9" max="9" width="12.75" style="90" customWidth="1"/>
    <col min="10" max="10" width="12.08203125" style="1" customWidth="1"/>
    <col min="11" max="11" width="9.5" style="1" customWidth="1"/>
    <col min="12" max="12" width="13.75" style="1" customWidth="1"/>
    <col min="13" max="16384" width="8" style="1"/>
  </cols>
  <sheetData>
    <row r="1" spans="1:10" ht="20" x14ac:dyDescent="0.4">
      <c r="A1" s="105"/>
      <c r="B1" s="106"/>
      <c r="C1" s="106"/>
      <c r="D1" s="106"/>
      <c r="E1" s="106"/>
      <c r="F1" s="106"/>
      <c r="G1" s="106"/>
      <c r="H1" s="106"/>
      <c r="I1" s="106"/>
      <c r="J1" s="106"/>
    </row>
    <row r="2" spans="1:10" ht="18" x14ac:dyDescent="0.4">
      <c r="A2" s="107" t="s">
        <v>0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13.5" thickBot="1" x14ac:dyDescent="0.35">
      <c r="A3" s="109" t="s">
        <v>1</v>
      </c>
      <c r="B3" s="110"/>
      <c r="C3" s="110"/>
      <c r="D3" s="110"/>
      <c r="E3" s="110"/>
      <c r="F3" s="110"/>
      <c r="G3" s="110"/>
      <c r="H3" s="110"/>
      <c r="I3" s="110"/>
      <c r="J3" s="110"/>
    </row>
    <row r="4" spans="1:10" ht="13.5" thickBot="1" x14ac:dyDescent="0.35">
      <c r="A4" s="1" t="s">
        <v>2</v>
      </c>
      <c r="B4" s="73"/>
      <c r="C4" s="2" t="s">
        <v>43</v>
      </c>
      <c r="D4" s="111"/>
      <c r="E4" s="111"/>
      <c r="F4" s="111"/>
      <c r="G4" s="111"/>
      <c r="H4" s="3"/>
      <c r="I4" s="84" t="s">
        <v>3</v>
      </c>
      <c r="J4" s="66"/>
    </row>
    <row r="5" spans="1:10" ht="13.5" thickBot="1" x14ac:dyDescent="0.35">
      <c r="A5" s="1" t="s">
        <v>4</v>
      </c>
      <c r="B5" s="4"/>
      <c r="C5" s="2" t="s">
        <v>5</v>
      </c>
      <c r="D5" s="112"/>
      <c r="E5" s="112"/>
      <c r="F5" s="112"/>
      <c r="G5" s="112"/>
      <c r="H5" s="112"/>
      <c r="I5" s="84" t="s">
        <v>6</v>
      </c>
      <c r="J5" s="66">
        <f>'[1]Data Input'!B19</f>
        <v>1</v>
      </c>
    </row>
    <row r="6" spans="1:10" ht="13" x14ac:dyDescent="0.3">
      <c r="A6" s="1" t="s">
        <v>7</v>
      </c>
      <c r="B6" s="5"/>
      <c r="C6" s="74"/>
      <c r="D6" s="111"/>
      <c r="E6" s="111"/>
      <c r="F6" s="111"/>
      <c r="G6" s="3"/>
      <c r="H6" s="3"/>
      <c r="I6" s="84" t="s">
        <v>8</v>
      </c>
      <c r="J6" s="6">
        <f>D81/J5</f>
        <v>13306.150000000001</v>
      </c>
    </row>
    <row r="7" spans="1:10" ht="13" x14ac:dyDescent="0.3">
      <c r="A7" s="1" t="s">
        <v>44</v>
      </c>
      <c r="B7" s="5"/>
      <c r="C7" s="75"/>
      <c r="D7" s="7"/>
      <c r="E7" s="93"/>
      <c r="F7" s="8"/>
      <c r="G7" s="9"/>
      <c r="H7" s="9"/>
      <c r="I7" s="84"/>
      <c r="J7" s="76"/>
    </row>
    <row r="8" spans="1:10" x14ac:dyDescent="0.25">
      <c r="B8" s="10"/>
      <c r="C8" s="11"/>
      <c r="D8" s="12"/>
      <c r="E8" s="94"/>
      <c r="F8" s="13"/>
      <c r="G8" s="14"/>
      <c r="H8" s="15"/>
      <c r="I8" s="85"/>
      <c r="J8" s="16"/>
    </row>
    <row r="9" spans="1:10" ht="13" x14ac:dyDescent="0.3">
      <c r="B9" s="17" t="s">
        <v>9</v>
      </c>
      <c r="C9" s="18"/>
      <c r="D9" s="19"/>
      <c r="E9" s="95"/>
      <c r="F9" s="20"/>
      <c r="G9" s="21"/>
      <c r="H9" s="22" t="s">
        <v>10</v>
      </c>
      <c r="I9" s="86"/>
    </row>
    <row r="10" spans="1:10" ht="13" x14ac:dyDescent="0.3">
      <c r="B10" s="68" t="s">
        <v>11</v>
      </c>
      <c r="C10" s="23" t="s">
        <v>12</v>
      </c>
      <c r="D10" s="24" t="s">
        <v>13</v>
      </c>
      <c r="E10" s="96" t="s">
        <v>14</v>
      </c>
      <c r="F10" s="25" t="s">
        <v>15</v>
      </c>
      <c r="H10" s="26" t="s">
        <v>13</v>
      </c>
      <c r="I10" s="87" t="s">
        <v>14</v>
      </c>
      <c r="J10" s="27" t="s">
        <v>16</v>
      </c>
    </row>
    <row r="11" spans="1:10" ht="13" x14ac:dyDescent="0.3">
      <c r="A11" s="67" t="s">
        <v>40</v>
      </c>
      <c r="B11" s="69" t="s">
        <v>52</v>
      </c>
      <c r="C11" s="63">
        <v>30.78</v>
      </c>
      <c r="D11" s="28">
        <v>32</v>
      </c>
      <c r="E11" s="97"/>
      <c r="F11" s="29">
        <f>(D11*C11)+((E11*C11)*1.5)</f>
        <v>984.96</v>
      </c>
      <c r="H11" s="30"/>
      <c r="I11" s="88"/>
      <c r="J11" s="29">
        <f t="shared" ref="J11:J17" si="0">(H11*C11)+((I11*C11)*1.5)</f>
        <v>0</v>
      </c>
    </row>
    <row r="12" spans="1:10" ht="13" x14ac:dyDescent="0.3">
      <c r="B12" s="69" t="s">
        <v>53</v>
      </c>
      <c r="C12" s="63">
        <v>28.02</v>
      </c>
      <c r="D12" s="28">
        <v>32</v>
      </c>
      <c r="E12" s="97"/>
      <c r="F12" s="29">
        <f>(D12*C12)+((E12*C12)*1.5)</f>
        <v>896.64</v>
      </c>
      <c r="H12" s="30"/>
      <c r="I12" s="88"/>
      <c r="J12" s="29">
        <f t="shared" si="0"/>
        <v>0</v>
      </c>
    </row>
    <row r="13" spans="1:10" ht="13" x14ac:dyDescent="0.3">
      <c r="B13" s="69" t="s">
        <v>54</v>
      </c>
      <c r="C13" s="63">
        <v>23.36</v>
      </c>
      <c r="D13" s="28">
        <v>30</v>
      </c>
      <c r="E13" s="97"/>
      <c r="F13" s="29">
        <f>(D13*C13)+((E13*C13)*1.5)</f>
        <v>700.8</v>
      </c>
      <c r="H13" s="30"/>
      <c r="I13" s="88"/>
      <c r="J13" s="29">
        <f t="shared" si="0"/>
        <v>0</v>
      </c>
    </row>
    <row r="14" spans="1:10" ht="13" x14ac:dyDescent="0.3">
      <c r="B14" s="69"/>
      <c r="C14" s="63"/>
      <c r="D14" s="28"/>
      <c r="E14" s="97"/>
      <c r="F14" s="29"/>
      <c r="H14" s="30"/>
      <c r="I14" s="88"/>
      <c r="J14" s="29">
        <f t="shared" si="0"/>
        <v>0</v>
      </c>
    </row>
    <row r="15" spans="1:10" ht="13" x14ac:dyDescent="0.3">
      <c r="B15" s="69"/>
      <c r="C15" s="63"/>
      <c r="D15" s="28"/>
      <c r="E15" s="97"/>
      <c r="F15" s="29">
        <f>(D15*C15)+((E15*C15)*1.5)</f>
        <v>0</v>
      </c>
      <c r="H15" s="30"/>
      <c r="I15" s="88"/>
      <c r="J15" s="29">
        <f t="shared" si="0"/>
        <v>0</v>
      </c>
    </row>
    <row r="16" spans="1:10" ht="13" x14ac:dyDescent="0.3">
      <c r="B16" s="69"/>
      <c r="C16" s="63"/>
      <c r="D16" s="28"/>
      <c r="E16" s="97"/>
      <c r="F16" s="29">
        <f>(D16*C16)+((E16*C16)*1.5)</f>
        <v>0</v>
      </c>
      <c r="H16" s="30"/>
      <c r="I16" s="88"/>
      <c r="J16" s="29">
        <f t="shared" si="0"/>
        <v>0</v>
      </c>
    </row>
    <row r="17" spans="2:10" ht="13.5" thickBot="1" x14ac:dyDescent="0.35">
      <c r="B17" s="69"/>
      <c r="C17" s="63"/>
      <c r="D17" s="28"/>
      <c r="E17" s="97"/>
      <c r="F17" s="29">
        <f>(D17*C17)+((E17*C17)*1.5)</f>
        <v>0</v>
      </c>
      <c r="H17" s="30"/>
      <c r="I17" s="88"/>
      <c r="J17" s="29">
        <f t="shared" si="0"/>
        <v>0</v>
      </c>
    </row>
    <row r="18" spans="2:10" ht="13.5" thickBot="1" x14ac:dyDescent="0.35">
      <c r="B18" s="9"/>
      <c r="E18" s="89" t="s">
        <v>17</v>
      </c>
      <c r="F18" s="31">
        <f>SUM(F11:F17)</f>
        <v>2582.3999999999996</v>
      </c>
      <c r="I18" s="89" t="s">
        <v>17</v>
      </c>
      <c r="J18" s="31">
        <f>SUM(J11:J17)</f>
        <v>0</v>
      </c>
    </row>
    <row r="19" spans="2:10" ht="13" x14ac:dyDescent="0.3">
      <c r="B19" s="32"/>
      <c r="C19" s="16"/>
      <c r="D19" s="33"/>
      <c r="E19" s="34"/>
      <c r="F19" s="35"/>
      <c r="I19" s="89"/>
      <c r="J19" s="35"/>
    </row>
    <row r="20" spans="2:10" ht="13" x14ac:dyDescent="0.3">
      <c r="B20" s="36" t="s">
        <v>38</v>
      </c>
      <c r="C20" s="37"/>
      <c r="D20" s="37"/>
      <c r="E20" s="16"/>
      <c r="H20" s="22" t="s">
        <v>18</v>
      </c>
    </row>
    <row r="21" spans="2:10" ht="12" customHeight="1" x14ac:dyDescent="0.3">
      <c r="B21" s="38" t="s">
        <v>19</v>
      </c>
      <c r="C21" s="39" t="s">
        <v>20</v>
      </c>
      <c r="D21" s="40"/>
      <c r="E21" s="91" t="s">
        <v>21</v>
      </c>
      <c r="F21" s="41" t="s">
        <v>22</v>
      </c>
      <c r="G21" s="5"/>
      <c r="H21" s="38" t="s">
        <v>19</v>
      </c>
      <c r="I21" s="91" t="s">
        <v>21</v>
      </c>
      <c r="J21" s="42" t="s">
        <v>22</v>
      </c>
    </row>
    <row r="22" spans="2:10" x14ac:dyDescent="0.25">
      <c r="B22" s="28">
        <v>10</v>
      </c>
      <c r="C22" s="65" t="s">
        <v>56</v>
      </c>
      <c r="D22" s="43"/>
      <c r="E22" s="88">
        <v>25</v>
      </c>
      <c r="F22" s="77">
        <f t="shared" ref="F22:F48" si="1">B22*E22</f>
        <v>250</v>
      </c>
      <c r="H22" s="30"/>
      <c r="I22" s="88">
        <v>25</v>
      </c>
      <c r="J22" s="77">
        <f t="shared" ref="J22:J49" si="2">H22*I22</f>
        <v>0</v>
      </c>
    </row>
    <row r="23" spans="2:10" x14ac:dyDescent="0.25">
      <c r="B23" s="28">
        <v>2.5</v>
      </c>
      <c r="C23" s="65" t="s">
        <v>57</v>
      </c>
      <c r="D23" s="43"/>
      <c r="E23" s="88">
        <v>25</v>
      </c>
      <c r="F23" s="77">
        <f t="shared" si="1"/>
        <v>62.5</v>
      </c>
      <c r="H23" s="30"/>
      <c r="I23" s="88">
        <v>25</v>
      </c>
      <c r="J23" s="77">
        <f t="shared" si="2"/>
        <v>0</v>
      </c>
    </row>
    <row r="24" spans="2:10" x14ac:dyDescent="0.25">
      <c r="B24" s="28">
        <v>420</v>
      </c>
      <c r="C24" s="65" t="s">
        <v>60</v>
      </c>
      <c r="D24" s="43"/>
      <c r="E24" s="88">
        <v>0.2</v>
      </c>
      <c r="F24" s="77">
        <f>B24*E24</f>
        <v>84</v>
      </c>
      <c r="H24" s="30"/>
      <c r="I24" s="88">
        <v>0.2</v>
      </c>
      <c r="J24" s="77">
        <f t="shared" si="2"/>
        <v>0</v>
      </c>
    </row>
    <row r="25" spans="2:10" x14ac:dyDescent="0.25">
      <c r="B25" s="28"/>
      <c r="C25" s="65" t="s">
        <v>58</v>
      </c>
      <c r="D25" s="43"/>
      <c r="E25" s="88">
        <v>0</v>
      </c>
      <c r="F25" s="77">
        <f>B25*E25</f>
        <v>0</v>
      </c>
      <c r="H25" s="30"/>
      <c r="I25" s="88">
        <v>0</v>
      </c>
      <c r="J25" s="77">
        <f t="shared" si="2"/>
        <v>0</v>
      </c>
    </row>
    <row r="26" spans="2:10" x14ac:dyDescent="0.25">
      <c r="B26" s="28">
        <v>196</v>
      </c>
      <c r="C26" s="65" t="s">
        <v>50</v>
      </c>
      <c r="D26" s="43"/>
      <c r="E26" s="88">
        <v>3.65</v>
      </c>
      <c r="F26" s="77">
        <f t="shared" si="1"/>
        <v>715.4</v>
      </c>
      <c r="H26" s="30"/>
      <c r="I26" s="88">
        <v>3.65</v>
      </c>
      <c r="J26" s="77">
        <f t="shared" si="2"/>
        <v>0</v>
      </c>
    </row>
    <row r="27" spans="2:10" x14ac:dyDescent="0.25">
      <c r="B27" s="28">
        <v>1</v>
      </c>
      <c r="C27" s="65" t="s">
        <v>61</v>
      </c>
      <c r="D27" s="43"/>
      <c r="E27" s="88">
        <v>95</v>
      </c>
      <c r="F27" s="77">
        <f>B27*E27</f>
        <v>95</v>
      </c>
      <c r="H27" s="30"/>
      <c r="I27" s="88">
        <v>95</v>
      </c>
      <c r="J27" s="77">
        <f t="shared" si="2"/>
        <v>0</v>
      </c>
    </row>
    <row r="28" spans="2:10" x14ac:dyDescent="0.25">
      <c r="B28" s="28">
        <v>49</v>
      </c>
      <c r="C28" s="70" t="s">
        <v>62</v>
      </c>
      <c r="D28" s="45"/>
      <c r="E28" s="88">
        <v>7.2</v>
      </c>
      <c r="F28" s="77">
        <f t="shared" si="1"/>
        <v>352.8</v>
      </c>
      <c r="H28" s="30"/>
      <c r="I28" s="88">
        <v>7.2</v>
      </c>
      <c r="J28" s="77">
        <f t="shared" si="2"/>
        <v>0</v>
      </c>
    </row>
    <row r="29" spans="2:10" x14ac:dyDescent="0.25">
      <c r="B29" s="28">
        <v>420</v>
      </c>
      <c r="C29" s="65" t="s">
        <v>63</v>
      </c>
      <c r="D29" s="65"/>
      <c r="E29" s="88">
        <v>5.15</v>
      </c>
      <c r="F29" s="77">
        <f t="shared" si="1"/>
        <v>2163</v>
      </c>
      <c r="H29" s="30"/>
      <c r="I29" s="88">
        <v>5.15</v>
      </c>
      <c r="J29" s="77">
        <f t="shared" si="2"/>
        <v>0</v>
      </c>
    </row>
    <row r="30" spans="2:10" x14ac:dyDescent="0.25">
      <c r="B30" s="28">
        <v>30</v>
      </c>
      <c r="C30" s="43" t="s">
        <v>59</v>
      </c>
      <c r="D30" s="43"/>
      <c r="E30" s="88">
        <v>6.45</v>
      </c>
      <c r="F30" s="77">
        <f t="shared" si="1"/>
        <v>193.5</v>
      </c>
      <c r="H30" s="30"/>
      <c r="I30" s="88">
        <v>6.45</v>
      </c>
      <c r="J30" s="77">
        <f t="shared" si="2"/>
        <v>0</v>
      </c>
    </row>
    <row r="31" spans="2:10" x14ac:dyDescent="0.25">
      <c r="B31" s="28">
        <v>2</v>
      </c>
      <c r="C31" s="43" t="s">
        <v>64</v>
      </c>
      <c r="D31" s="43"/>
      <c r="E31" s="88">
        <v>90</v>
      </c>
      <c r="F31" s="77">
        <f t="shared" si="1"/>
        <v>180</v>
      </c>
      <c r="H31" s="30"/>
      <c r="I31" s="88"/>
      <c r="J31" s="77"/>
    </row>
    <row r="32" spans="2:10" x14ac:dyDescent="0.25">
      <c r="B32" s="28">
        <v>6</v>
      </c>
      <c r="C32" s="43" t="s">
        <v>48</v>
      </c>
      <c r="D32" s="43"/>
      <c r="E32" s="88">
        <v>35</v>
      </c>
      <c r="F32" s="77">
        <f t="shared" si="1"/>
        <v>210</v>
      </c>
      <c r="H32" s="30"/>
      <c r="I32" s="88">
        <v>35</v>
      </c>
      <c r="J32" s="77">
        <f t="shared" si="2"/>
        <v>0</v>
      </c>
    </row>
    <row r="33" spans="2:10" x14ac:dyDescent="0.25">
      <c r="B33" s="28">
        <v>6</v>
      </c>
      <c r="C33" s="43" t="s">
        <v>51</v>
      </c>
      <c r="D33" s="43"/>
      <c r="E33" s="88">
        <v>10</v>
      </c>
      <c r="F33" s="77">
        <f t="shared" si="1"/>
        <v>60</v>
      </c>
      <c r="H33" s="30"/>
      <c r="I33" s="88">
        <v>10</v>
      </c>
      <c r="J33" s="77">
        <f t="shared" si="2"/>
        <v>0</v>
      </c>
    </row>
    <row r="34" spans="2:10" x14ac:dyDescent="0.25">
      <c r="B34" s="28">
        <v>65</v>
      </c>
      <c r="C34" s="43" t="s">
        <v>49</v>
      </c>
      <c r="D34" s="43"/>
      <c r="E34" s="88">
        <v>0.25</v>
      </c>
      <c r="F34" s="77">
        <f t="shared" si="1"/>
        <v>16.25</v>
      </c>
      <c r="H34" s="30"/>
      <c r="I34" s="88">
        <v>0.25</v>
      </c>
      <c r="J34" s="77">
        <f t="shared" si="2"/>
        <v>0</v>
      </c>
    </row>
    <row r="35" spans="2:10" x14ac:dyDescent="0.25">
      <c r="B35" s="28">
        <v>1</v>
      </c>
      <c r="C35" s="43" t="s">
        <v>47</v>
      </c>
      <c r="D35" s="43"/>
      <c r="E35" s="88">
        <v>200</v>
      </c>
      <c r="F35" s="77">
        <f t="shared" si="1"/>
        <v>200</v>
      </c>
      <c r="H35" s="30"/>
      <c r="I35" s="88">
        <v>200</v>
      </c>
      <c r="J35" s="77">
        <f t="shared" si="2"/>
        <v>0</v>
      </c>
    </row>
    <row r="36" spans="2:10" hidden="1" x14ac:dyDescent="0.25">
      <c r="B36" s="28"/>
      <c r="C36" s="43"/>
      <c r="D36" s="43"/>
      <c r="E36" s="88"/>
      <c r="F36" s="77">
        <f t="shared" si="1"/>
        <v>0</v>
      </c>
      <c r="H36" s="30"/>
      <c r="I36" s="88"/>
      <c r="J36" s="77">
        <f t="shared" si="2"/>
        <v>0</v>
      </c>
    </row>
    <row r="37" spans="2:10" hidden="1" x14ac:dyDescent="0.25">
      <c r="B37" s="28"/>
      <c r="C37" s="43"/>
      <c r="D37" s="43"/>
      <c r="E37" s="88"/>
      <c r="F37" s="77">
        <f t="shared" si="1"/>
        <v>0</v>
      </c>
      <c r="H37" s="30"/>
      <c r="I37" s="88"/>
      <c r="J37" s="77">
        <f t="shared" si="2"/>
        <v>0</v>
      </c>
    </row>
    <row r="38" spans="2:10" hidden="1" x14ac:dyDescent="0.25">
      <c r="B38" s="28"/>
      <c r="C38" s="43"/>
      <c r="D38" s="43"/>
      <c r="E38" s="88"/>
      <c r="F38" s="77">
        <f t="shared" si="1"/>
        <v>0</v>
      </c>
      <c r="H38" s="30"/>
      <c r="I38" s="88"/>
      <c r="J38" s="77">
        <f t="shared" si="2"/>
        <v>0</v>
      </c>
    </row>
    <row r="39" spans="2:10" hidden="1" x14ac:dyDescent="0.25">
      <c r="B39" s="28"/>
      <c r="C39" s="43"/>
      <c r="D39" s="43"/>
      <c r="E39" s="88"/>
      <c r="F39" s="77">
        <f t="shared" si="1"/>
        <v>0</v>
      </c>
      <c r="H39" s="30"/>
      <c r="I39" s="88"/>
      <c r="J39" s="77">
        <f t="shared" si="2"/>
        <v>0</v>
      </c>
    </row>
    <row r="40" spans="2:10" hidden="1" x14ac:dyDescent="0.25">
      <c r="B40" s="28"/>
      <c r="C40" s="43"/>
      <c r="D40" s="43"/>
      <c r="E40" s="88"/>
      <c r="F40" s="77">
        <f t="shared" si="1"/>
        <v>0</v>
      </c>
      <c r="H40" s="30"/>
      <c r="I40" s="88"/>
      <c r="J40" s="77">
        <f t="shared" si="2"/>
        <v>0</v>
      </c>
    </row>
    <row r="41" spans="2:10" hidden="1" x14ac:dyDescent="0.25">
      <c r="B41" s="28"/>
      <c r="C41" s="44"/>
      <c r="D41" s="45"/>
      <c r="E41" s="88"/>
      <c r="F41" s="77">
        <f t="shared" si="1"/>
        <v>0</v>
      </c>
      <c r="H41" s="30"/>
      <c r="I41" s="88"/>
      <c r="J41" s="77">
        <f t="shared" si="2"/>
        <v>0</v>
      </c>
    </row>
    <row r="42" spans="2:10" hidden="1" x14ac:dyDescent="0.25">
      <c r="B42" s="28"/>
      <c r="C42" s="43"/>
      <c r="D42" s="43"/>
      <c r="E42" s="88"/>
      <c r="F42" s="77">
        <f t="shared" si="1"/>
        <v>0</v>
      </c>
      <c r="H42" s="30"/>
      <c r="I42" s="88"/>
      <c r="J42" s="77">
        <f t="shared" si="2"/>
        <v>0</v>
      </c>
    </row>
    <row r="43" spans="2:10" hidden="1" x14ac:dyDescent="0.25">
      <c r="B43" s="28"/>
      <c r="C43" s="43" t="s">
        <v>45</v>
      </c>
      <c r="D43" s="43"/>
      <c r="E43" s="88">
        <v>38</v>
      </c>
      <c r="F43" s="77">
        <f t="shared" si="1"/>
        <v>0</v>
      </c>
      <c r="H43" s="30"/>
      <c r="I43" s="88"/>
      <c r="J43" s="77">
        <f t="shared" si="2"/>
        <v>0</v>
      </c>
    </row>
    <row r="44" spans="2:10" hidden="1" x14ac:dyDescent="0.25">
      <c r="B44" s="28"/>
      <c r="C44" s="43" t="s">
        <v>46</v>
      </c>
      <c r="D44" s="43"/>
      <c r="E44" s="88">
        <v>65</v>
      </c>
      <c r="F44" s="77">
        <f t="shared" si="1"/>
        <v>0</v>
      </c>
      <c r="H44" s="30"/>
      <c r="I44" s="88"/>
      <c r="J44" s="77"/>
    </row>
    <row r="45" spans="2:10" ht="14.25" customHeight="1" x14ac:dyDescent="0.25">
      <c r="B45" s="28"/>
      <c r="C45" s="43"/>
      <c r="D45" s="43"/>
      <c r="E45" s="88"/>
      <c r="F45" s="77">
        <f t="shared" si="1"/>
        <v>0</v>
      </c>
      <c r="H45" s="30"/>
      <c r="I45" s="88"/>
      <c r="J45" s="77"/>
    </row>
    <row r="46" spans="2:10" ht="14.25" customHeight="1" x14ac:dyDescent="0.25">
      <c r="B46" s="28"/>
      <c r="C46" s="43"/>
      <c r="D46" s="43"/>
      <c r="E46" s="88"/>
      <c r="F46" s="77">
        <f t="shared" si="1"/>
        <v>0</v>
      </c>
      <c r="H46" s="30"/>
      <c r="I46" s="88"/>
      <c r="J46" s="77"/>
    </row>
    <row r="47" spans="2:10" ht="14.25" customHeight="1" x14ac:dyDescent="0.25">
      <c r="B47" s="28"/>
      <c r="C47" s="43"/>
      <c r="D47" s="43"/>
      <c r="E47" s="88"/>
      <c r="F47" s="77">
        <f t="shared" si="1"/>
        <v>0</v>
      </c>
      <c r="H47" s="30"/>
      <c r="I47" s="88"/>
      <c r="J47" s="77"/>
    </row>
    <row r="48" spans="2:10" ht="14.25" customHeight="1" x14ac:dyDescent="0.25">
      <c r="B48" s="28"/>
      <c r="C48" s="43"/>
      <c r="D48" s="43"/>
      <c r="E48" s="88"/>
      <c r="F48" s="77">
        <f t="shared" si="1"/>
        <v>0</v>
      </c>
      <c r="H48" s="30"/>
      <c r="I48" s="88"/>
      <c r="J48" s="77"/>
    </row>
    <row r="49" spans="1:10" ht="14.25" customHeight="1" thickBot="1" x14ac:dyDescent="0.3">
      <c r="B49" s="28"/>
      <c r="C49" s="43"/>
      <c r="D49" s="43"/>
      <c r="E49" s="88"/>
      <c r="F49" s="77">
        <f>B49*E49</f>
        <v>0</v>
      </c>
      <c r="H49" s="30"/>
      <c r="I49" s="88"/>
      <c r="J49" s="77">
        <f t="shared" si="2"/>
        <v>0</v>
      </c>
    </row>
    <row r="50" spans="1:10" ht="14.25" customHeight="1" thickBot="1" x14ac:dyDescent="0.35">
      <c r="E50" s="92" t="s">
        <v>22</v>
      </c>
      <c r="F50" s="47">
        <f>SUM(F22:F49)</f>
        <v>4582.45</v>
      </c>
      <c r="I50" s="92" t="s">
        <v>22</v>
      </c>
      <c r="J50" s="47">
        <f>SUM(J22:J49)</f>
        <v>0</v>
      </c>
    </row>
    <row r="51" spans="1:10" ht="13" x14ac:dyDescent="0.3">
      <c r="E51" s="92"/>
      <c r="F51" s="48"/>
      <c r="I51" s="92"/>
      <c r="J51" s="48"/>
    </row>
    <row r="52" spans="1:10" ht="13" x14ac:dyDescent="0.3">
      <c r="B52" s="22" t="s">
        <v>41</v>
      </c>
      <c r="H52" s="22" t="s">
        <v>23</v>
      </c>
    </row>
    <row r="53" spans="1:10" ht="13" x14ac:dyDescent="0.3">
      <c r="B53" s="38"/>
      <c r="C53" s="101" t="s">
        <v>20</v>
      </c>
      <c r="D53" s="102"/>
      <c r="E53" s="91" t="s">
        <v>21</v>
      </c>
      <c r="F53" s="42" t="s">
        <v>22</v>
      </c>
      <c r="H53" s="38" t="s">
        <v>19</v>
      </c>
      <c r="I53" s="91" t="s">
        <v>21</v>
      </c>
      <c r="J53" s="42" t="s">
        <v>22</v>
      </c>
    </row>
    <row r="54" spans="1:10" x14ac:dyDescent="0.25">
      <c r="B54" s="30"/>
      <c r="C54" s="103" t="s">
        <v>55</v>
      </c>
      <c r="D54" s="104"/>
      <c r="E54" s="88">
        <v>250</v>
      </c>
      <c r="F54" s="77">
        <f t="shared" ref="F54:F60" si="3">B54*E54</f>
        <v>0</v>
      </c>
      <c r="H54" s="30"/>
      <c r="I54" s="88"/>
      <c r="J54" s="77">
        <f t="shared" ref="J54:J60" si="4">H54*I54</f>
        <v>0</v>
      </c>
    </row>
    <row r="55" spans="1:10" x14ac:dyDescent="0.25">
      <c r="B55" s="30"/>
      <c r="C55" s="103"/>
      <c r="D55" s="104"/>
      <c r="E55" s="88"/>
      <c r="F55" s="77">
        <f t="shared" si="3"/>
        <v>0</v>
      </c>
      <c r="H55" s="30"/>
      <c r="I55" s="88"/>
      <c r="J55" s="77">
        <f t="shared" si="4"/>
        <v>0</v>
      </c>
    </row>
    <row r="56" spans="1:10" x14ac:dyDescent="0.25">
      <c r="B56" s="30"/>
      <c r="C56" s="71"/>
      <c r="D56" s="72"/>
      <c r="E56" s="88"/>
      <c r="F56" s="77">
        <f>B56*E56</f>
        <v>0</v>
      </c>
      <c r="H56" s="30"/>
      <c r="I56" s="88"/>
      <c r="J56" s="77"/>
    </row>
    <row r="57" spans="1:10" x14ac:dyDescent="0.25">
      <c r="B57" s="30"/>
      <c r="C57" s="49"/>
      <c r="D57" s="49"/>
      <c r="E57" s="88"/>
      <c r="F57" s="77">
        <f t="shared" si="3"/>
        <v>0</v>
      </c>
      <c r="H57" s="30"/>
      <c r="I57" s="88"/>
      <c r="J57" s="77">
        <f t="shared" si="4"/>
        <v>0</v>
      </c>
    </row>
    <row r="58" spans="1:10" x14ac:dyDescent="0.25">
      <c r="B58" s="30"/>
      <c r="C58" s="49"/>
      <c r="D58" s="49"/>
      <c r="E58" s="88"/>
      <c r="F58" s="77">
        <f t="shared" si="3"/>
        <v>0</v>
      </c>
      <c r="H58" s="30"/>
      <c r="I58" s="88"/>
      <c r="J58" s="77">
        <f t="shared" si="4"/>
        <v>0</v>
      </c>
    </row>
    <row r="59" spans="1:10" hidden="1" x14ac:dyDescent="0.25">
      <c r="B59" s="30"/>
      <c r="C59" s="49"/>
      <c r="D59" s="49"/>
      <c r="E59" s="88"/>
      <c r="F59" s="77">
        <f t="shared" si="3"/>
        <v>0</v>
      </c>
      <c r="H59" s="30"/>
      <c r="I59" s="88"/>
      <c r="J59" s="77">
        <f t="shared" si="4"/>
        <v>0</v>
      </c>
    </row>
    <row r="60" spans="1:10" hidden="1" x14ac:dyDescent="0.25">
      <c r="B60" s="30"/>
      <c r="C60" s="49"/>
      <c r="D60" s="49"/>
      <c r="E60" s="88"/>
      <c r="F60" s="77">
        <f t="shared" si="3"/>
        <v>0</v>
      </c>
      <c r="H60" s="30"/>
      <c r="I60" s="88"/>
      <c r="J60" s="77">
        <f t="shared" si="4"/>
        <v>0</v>
      </c>
    </row>
    <row r="61" spans="1:10" ht="13.5" hidden="1" thickBot="1" x14ac:dyDescent="0.35">
      <c r="E61" s="92" t="s">
        <v>22</v>
      </c>
      <c r="F61" s="47">
        <f>SUM(F54:F56)</f>
        <v>0</v>
      </c>
      <c r="I61" s="92" t="s">
        <v>22</v>
      </c>
      <c r="J61" s="47">
        <f>SUM(J54:J56)</f>
        <v>0</v>
      </c>
    </row>
    <row r="62" spans="1:10" ht="13" hidden="1" x14ac:dyDescent="0.3">
      <c r="D62" s="46"/>
      <c r="E62" s="35"/>
    </row>
    <row r="63" spans="1:10" ht="14" x14ac:dyDescent="0.3">
      <c r="A63" s="50" t="s">
        <v>24</v>
      </c>
      <c r="D63" s="46"/>
      <c r="E63" s="35"/>
      <c r="G63" s="50" t="s">
        <v>25</v>
      </c>
      <c r="J63" s="51" t="s">
        <v>26</v>
      </c>
    </row>
    <row r="64" spans="1:10" ht="18" thickBot="1" x14ac:dyDescent="0.6">
      <c r="D64" s="52" t="s">
        <v>27</v>
      </c>
      <c r="E64" s="98" t="s">
        <v>28</v>
      </c>
      <c r="G64" s="52" t="s">
        <v>27</v>
      </c>
      <c r="J64" s="52" t="s">
        <v>27</v>
      </c>
    </row>
    <row r="65" spans="1:10" ht="13.5" thickBot="1" x14ac:dyDescent="0.35">
      <c r="A65" s="46" t="s">
        <v>29</v>
      </c>
      <c r="D65" s="31">
        <f>F18+F50+F61</f>
        <v>7164.8499999999995</v>
      </c>
      <c r="E65" s="99">
        <f>IF(D65=0,0,D65/$D$81)</f>
        <v>0.53846153846153832</v>
      </c>
      <c r="F65" s="54"/>
      <c r="G65" s="53">
        <f>SUM(J18+J50+J61)</f>
        <v>0</v>
      </c>
      <c r="H65" s="78"/>
      <c r="J65" s="53">
        <f>IF(G65=0,0,G65-D65)</f>
        <v>0</v>
      </c>
    </row>
    <row r="66" spans="1:10" ht="13.5" thickBot="1" x14ac:dyDescent="0.35">
      <c r="D66" s="9"/>
      <c r="E66" s="55"/>
      <c r="G66" s="9"/>
      <c r="J66" s="9"/>
    </row>
    <row r="67" spans="1:10" ht="13.5" thickBot="1" x14ac:dyDescent="0.35">
      <c r="A67" s="9" t="s">
        <v>42</v>
      </c>
      <c r="C67" s="79"/>
      <c r="D67" s="53"/>
      <c r="E67" s="99">
        <f>IF(D67=0,0,D67/$D$81)</f>
        <v>0</v>
      </c>
      <c r="G67" s="53">
        <f>SUM(G60:G62)</f>
        <v>0</v>
      </c>
      <c r="J67" s="53">
        <f>IF(G67=0,0,G67-D67)</f>
        <v>0</v>
      </c>
    </row>
    <row r="68" spans="1:10" ht="13" x14ac:dyDescent="0.3">
      <c r="A68" s="9"/>
      <c r="B68" s="64"/>
      <c r="C68" s="80"/>
      <c r="D68" s="55"/>
      <c r="E68" s="55"/>
      <c r="G68" s="55"/>
      <c r="J68" s="9"/>
    </row>
    <row r="69" spans="1:10" ht="13.5" customHeight="1" thickBot="1" x14ac:dyDescent="0.35">
      <c r="A69" s="9"/>
      <c r="C69" s="80"/>
      <c r="D69" s="55"/>
      <c r="E69" s="55"/>
      <c r="G69" s="55"/>
      <c r="J69" s="9"/>
    </row>
    <row r="70" spans="1:10" ht="14.25" customHeight="1" thickBot="1" x14ac:dyDescent="0.35">
      <c r="A70" s="9" t="s">
        <v>39</v>
      </c>
      <c r="C70" s="79"/>
      <c r="D70" s="53"/>
      <c r="E70" s="99">
        <f>IF(D70=0,0,D70/$D$81)</f>
        <v>0</v>
      </c>
      <c r="G70" s="53">
        <f>SUM(G65)</f>
        <v>0</v>
      </c>
      <c r="J70" s="53">
        <f>IF(G70=0,0,G70-D70)</f>
        <v>0</v>
      </c>
    </row>
    <row r="71" spans="1:10" ht="12.75" customHeight="1" x14ac:dyDescent="0.3">
      <c r="A71" s="9"/>
      <c r="B71" s="64"/>
      <c r="C71" s="80"/>
      <c r="D71" s="55"/>
      <c r="G71" s="55"/>
      <c r="J71" s="9"/>
    </row>
    <row r="72" spans="1:10" ht="13" x14ac:dyDescent="0.3">
      <c r="A72" s="9" t="s">
        <v>30</v>
      </c>
      <c r="C72" s="80"/>
      <c r="D72" s="56">
        <f>SUM(D65:D70)</f>
        <v>7164.8499999999995</v>
      </c>
      <c r="E72" s="55"/>
      <c r="G72" s="53">
        <f>SUM(G65:G67)</f>
        <v>0</v>
      </c>
      <c r="J72" s="53">
        <f>IF(G65=0,0,G72-D72)</f>
        <v>0</v>
      </c>
    </row>
    <row r="73" spans="1:10" ht="13.5" thickBot="1" x14ac:dyDescent="0.35">
      <c r="A73" s="9"/>
      <c r="C73" s="80"/>
      <c r="D73" s="55"/>
      <c r="E73" s="55"/>
      <c r="G73" s="55"/>
      <c r="J73" s="9"/>
    </row>
    <row r="74" spans="1:10" ht="13.5" thickBot="1" x14ac:dyDescent="0.35">
      <c r="A74" s="46" t="s">
        <v>31</v>
      </c>
      <c r="C74" s="81">
        <v>0.3</v>
      </c>
      <c r="D74" s="53">
        <f>C74*D72</f>
        <v>2149.4549999999999</v>
      </c>
      <c r="E74" s="99">
        <f>IF(D74=0,0,D74/$D$81)</f>
        <v>0.16153846153846152</v>
      </c>
      <c r="G74" s="53">
        <f>C74*G72</f>
        <v>0</v>
      </c>
      <c r="H74" s="78"/>
      <c r="J74" s="53">
        <f>IF(G65=0,0,G74-D74)</f>
        <v>0</v>
      </c>
    </row>
    <row r="75" spans="1:10" ht="13" x14ac:dyDescent="0.3">
      <c r="A75" s="46"/>
      <c r="D75" s="82"/>
      <c r="E75" s="55"/>
      <c r="G75" s="82"/>
      <c r="J75" s="9"/>
    </row>
    <row r="76" spans="1:10" ht="13" x14ac:dyDescent="0.3">
      <c r="A76" s="46"/>
      <c r="D76" s="82"/>
      <c r="E76" s="55"/>
      <c r="G76" s="82"/>
      <c r="J76" s="9"/>
    </row>
    <row r="77" spans="1:10" ht="13" x14ac:dyDescent="0.3">
      <c r="A77" s="46" t="s">
        <v>32</v>
      </c>
      <c r="D77" s="56">
        <f>D74+D72</f>
        <v>9314.3050000000003</v>
      </c>
      <c r="E77" s="99">
        <f>IF(D77=0,0,D77/$D$81)</f>
        <v>0.7</v>
      </c>
      <c r="G77" s="53">
        <f>G74+G72</f>
        <v>0</v>
      </c>
      <c r="J77" s="53">
        <f>IF(G65=0,0,G77-D77)</f>
        <v>0</v>
      </c>
    </row>
    <row r="78" spans="1:10" ht="13.5" thickBot="1" x14ac:dyDescent="0.35">
      <c r="E78" s="55"/>
      <c r="G78" s="9"/>
      <c r="H78" s="9" t="s">
        <v>33</v>
      </c>
      <c r="J78" s="9"/>
    </row>
    <row r="79" spans="1:10" ht="13.5" thickBot="1" x14ac:dyDescent="0.35">
      <c r="A79" s="46" t="s">
        <v>34</v>
      </c>
      <c r="C79" s="57">
        <v>0.3</v>
      </c>
      <c r="D79" s="31">
        <f>D81-D77</f>
        <v>3991.8450000000012</v>
      </c>
      <c r="E79" s="55"/>
      <c r="G79" s="58">
        <f>IF(G65=0,0,D81-G77)</f>
        <v>0</v>
      </c>
      <c r="H79" s="59">
        <f>IF(G65=0,0,G79/D81)</f>
        <v>0</v>
      </c>
      <c r="J79" s="53">
        <f>IF(G79=0,0,G79-D79)</f>
        <v>0</v>
      </c>
    </row>
    <row r="80" spans="1:10" ht="13" thickBot="1" x14ac:dyDescent="0.3">
      <c r="B80" s="60" t="s">
        <v>35</v>
      </c>
    </row>
    <row r="81" spans="1:9" ht="13.5" thickBot="1" x14ac:dyDescent="0.35">
      <c r="A81" s="9" t="s">
        <v>36</v>
      </c>
      <c r="D81" s="83">
        <f>IF(D77=0,0,(D77/(1-$C$79)))</f>
        <v>13306.150000000001</v>
      </c>
      <c r="E81" s="100" t="s">
        <v>37</v>
      </c>
      <c r="F81" s="61">
        <f>SUM(D81/J5)</f>
        <v>13306.150000000001</v>
      </c>
      <c r="G81" s="62"/>
      <c r="H81" s="14"/>
      <c r="I81" s="13"/>
    </row>
  </sheetData>
  <customSheetViews>
    <customSheetView guid="{A115383C-7F63-4078-A2CD-1C81F6CB43AD}" hiddenRows="1" showRuler="0" topLeftCell="A8">
      <selection activeCell="F26" sqref="F26:F47"/>
      <pageMargins left="0" right="0" top="0" bottom="0" header="0" footer="0"/>
      <printOptions horizontalCentered="1"/>
      <pageSetup scale="75" orientation="portrait" horizontalDpi="4294967294" verticalDpi="0" r:id="rId1"/>
      <headerFooter alignWithMargins="0"/>
    </customSheetView>
  </customSheetViews>
  <mergeCells count="9">
    <mergeCell ref="C53:D53"/>
    <mergeCell ref="C54:D54"/>
    <mergeCell ref="C55:D55"/>
    <mergeCell ref="A1:J1"/>
    <mergeCell ref="A2:J2"/>
    <mergeCell ref="A3:J3"/>
    <mergeCell ref="D4:G4"/>
    <mergeCell ref="D5:H5"/>
    <mergeCell ref="D6:F6"/>
  </mergeCells>
  <phoneticPr fontId="2" type="noConversion"/>
  <printOptions horizontalCentered="1"/>
  <pageMargins left="0" right="0" top="0" bottom="0" header="0" footer="0"/>
  <pageSetup scale="75" orientation="portrait" horizontalDpi="4294967294" verticalDpi="4294967293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Job Costing</vt:lpstr>
      <vt:lpstr>'Job Costing'!Print_Area</vt:lpstr>
      <vt:lpstr>'Job Costing'!Print_Titles</vt:lpstr>
    </vt:vector>
  </TitlesOfParts>
  <Company>IPA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 Costing With Labor Burden</dc:title>
  <dc:creator>David Walker</dc:creator>
  <cp:lastModifiedBy>Tim Edick</cp:lastModifiedBy>
  <cp:lastPrinted>2011-05-14T13:58:49Z</cp:lastPrinted>
  <dcterms:created xsi:type="dcterms:W3CDTF">2004-03-15T21:09:03Z</dcterms:created>
  <dcterms:modified xsi:type="dcterms:W3CDTF">2020-05-06T19:06:09Z</dcterms:modified>
</cp:coreProperties>
</file>